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440" windowWidth="16680" windowHeight="152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<sst xmlns="http://schemas.openxmlformats.org/spreadsheetml/2006/main" count="16" uniqueCount="16">
  <si>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xavg</t>
  </si>
  <si>
    <t>yavg</t>
  </si>
  <si>
    <t>sumdxdy</t>
  </si>
  <si>
    <t>sx2</t>
  </si>
  <si>
    <t>b</t>
  </si>
  <si>
    <t>sig_b</t>
  </si>
  <si>
    <t>a</t>
  </si>
  <si>
    <t>sig_a</t>
  </si>
  <si>
    <t>sig</t>
  </si>
  <si>
    <t>sumx2</t>
  </si>
  <si>
    <t>VOLTS</t>
  </si>
  <si>
    <t>FREQ</t>
  </si>
  <si>
    <t>NPTS</t>
  </si>
  <si>
    <t>LED  CALCULATOR</t>
  </si>
  <si>
    <t>y=a + bx</t>
  </si>
  <si>
    <t>y-fit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</si>
</sst>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25"/>
      <name val="Verdana"/>
      <family val="0"/>
    </font>
    <font>
      <sz val="11.5"/>
      <name val="Verdana"/>
      <family val="0"/>
    </font>
    <font>
      <b/>
      <sz val="11.5"/>
      <name val="Verdana"/>
      <family val="0"/>
    </font>
    <font>
      <sz val="12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Verdana"/>
                <a:ea typeface="Verdana"/>
                <a:cs typeface="Verdana"/>
              </a:rPr>
              <a:t>DiffusionVoltage vs LED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Sheet1!$B$6:$B$11</c:f>
              <c:numCache/>
            </c:numRef>
          </c:xVal>
          <c:yVal>
            <c:numRef>
              <c:f>Sheet1!$C$6:$C$11</c:f>
              <c:numCache/>
            </c:numRef>
          </c:yVal>
          <c:smooth val="0"/>
        </c:ser>
        <c:axId val="54105917"/>
        <c:axId val="17191206"/>
      </c:scatterChart>
      <c:valAx>
        <c:axId val="54105917"/>
        <c:scaling>
          <c:orientation val="minMax"/>
          <c:min val="30000000000000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7191206"/>
        <c:crosses val="autoZero"/>
        <c:crossBetween val="midCat"/>
        <c:dispUnits/>
      </c:valAx>
      <c:valAx>
        <c:axId val="17191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1059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7</xdr:col>
      <xdr:colOff>171450</xdr:colOff>
      <xdr:row>48</xdr:row>
      <xdr:rowOff>76200</xdr:rowOff>
    </xdr:to>
    <xdr:graphicFrame>
      <xdr:nvGraphicFramePr>
        <xdr:cNvPr id="1" name="Chart 50"/>
        <xdr:cNvGraphicFramePr/>
      </xdr:nvGraphicFramePr>
      <xdr:xfrm>
        <a:off x="819150" y="3219450"/>
        <a:ext cx="53721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I19" sqref="I19"/>
    </sheetView>
  </sheetViews>
  <sheetFormatPr defaultColWidth="11.00390625" defaultRowHeight="12.75"/>
  <cols>
    <col min="1" max="3" width="10.75390625" style="1" customWidth="1"/>
    <col min="4" max="5" width="12.00390625" style="1" bestFit="1" customWidth="1"/>
    <col min="6" max="6" width="10.75390625" style="1" customWidth="1"/>
    <col min="7" max="7" width="12.00390625" style="1" bestFit="1" customWidth="1"/>
    <col min="8" max="9" width="10.75390625" style="1" customWidth="1"/>
  </cols>
  <sheetData>
    <row r="1" spans="1:3" ht="18">
      <c r="A1" s="7"/>
      <c r="B1" s="8" t="s">
        <v>13</v>
      </c>
      <c r="C1" s="9"/>
    </row>
    <row r="2" spans="1:8" ht="12.75">
      <c r="A2" s="11" t="s">
        <v>12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15</v>
      </c>
    </row>
    <row r="3" spans="1:7" ht="12.75">
      <c r="A3" s="10">
        <v>6</v>
      </c>
      <c r="B3" s="5">
        <f>SUM(B6:B11)/A3</f>
        <v>489411666666666.7</v>
      </c>
      <c r="C3" s="1">
        <f>SUM(C6:C11)/A3</f>
        <v>1.6150000000000002</v>
      </c>
      <c r="D3" s="1">
        <f>SUM(D6:D11)</f>
        <v>258735850000000</v>
      </c>
      <c r="E3" s="1">
        <f>SUM(E6:E11)/A3</f>
        <v>9.766147580555556E+27</v>
      </c>
      <c r="F3" s="1">
        <f>SQRT(SUM(F6:F11)/(A3-2))</f>
        <v>0.12216393152242291</v>
      </c>
      <c r="G3" s="1">
        <f>SUM(G6:G11)</f>
        <v>1.4957395623E+30</v>
      </c>
    </row>
    <row r="5" spans="2:3" ht="12.75">
      <c r="B5" s="4" t="s">
        <v>11</v>
      </c>
      <c r="C5" s="4" t="s">
        <v>10</v>
      </c>
    </row>
    <row r="6" spans="1:8" ht="12.75">
      <c r="A6" s="12">
        <v>1</v>
      </c>
      <c r="B6" s="3">
        <v>645160000000000</v>
      </c>
      <c r="C6" s="10">
        <v>2.43</v>
      </c>
      <c r="D6" s="1">
        <f>(B6-B3)*(C6-C3)</f>
        <v>126934891666666.64</v>
      </c>
      <c r="E6" s="1">
        <f>(B6-B3)^2</f>
        <v>2.4257543336111105E+28</v>
      </c>
      <c r="F6" s="1">
        <f>(C6-(C17+B17*B6))^2</f>
        <v>0.01620268633712312</v>
      </c>
      <c r="G6" s="1">
        <f aca="true" t="shared" si="0" ref="G6:G11">B6*B6</f>
        <v>4.162314256E+29</v>
      </c>
      <c r="H6" s="1">
        <f>C17+B17*B6</f>
        <v>2.3027102268949973</v>
      </c>
    </row>
    <row r="7" spans="1:8" ht="12.75">
      <c r="A7" s="12">
        <v>2</v>
      </c>
      <c r="B7" s="3">
        <v>535710000000000</v>
      </c>
      <c r="C7" s="10">
        <v>1.74</v>
      </c>
      <c r="D7" s="1">
        <f>(B7-B3)*(C7-C3)</f>
        <v>5787291666666.653</v>
      </c>
      <c r="E7" s="1">
        <f>(B7-B3)^2</f>
        <v>2.1435356694444424E+27</v>
      </c>
      <c r="F7" s="1">
        <f>(C7-(C17+B17*B7))^2</f>
        <v>0.0063093345463440444</v>
      </c>
      <c r="G7" s="1">
        <f t="shared" si="0"/>
        <v>2.869852041E+29</v>
      </c>
      <c r="H7" s="1">
        <f>C17+B17*B7</f>
        <v>1.8194313196814962</v>
      </c>
    </row>
    <row r="8" spans="1:8" ht="12.75">
      <c r="A8" s="12">
        <v>3</v>
      </c>
      <c r="B8" s="3">
        <v>512820000000000</v>
      </c>
      <c r="C8" s="10">
        <v>1.65</v>
      </c>
      <c r="D8" s="1">
        <f>(B8-B3)*(C8-C3)</f>
        <v>819291666666.6588</v>
      </c>
      <c r="E8" s="1">
        <f>(B8-B3)^2</f>
        <v>5.479500694444435E+26</v>
      </c>
      <c r="F8" s="1">
        <f>(C8-(C17+B17*B8))^2</f>
        <v>0.004673091789797128</v>
      </c>
      <c r="G8" s="1">
        <f t="shared" si="0"/>
        <v>2.629843524E+29</v>
      </c>
      <c r="H8" s="1">
        <f>C17+B17*B8</f>
        <v>1.7183600160166534</v>
      </c>
    </row>
    <row r="9" spans="1:8" ht="12.75">
      <c r="A9" s="12">
        <v>4</v>
      </c>
      <c r="B9" s="3">
        <v>472440000000000</v>
      </c>
      <c r="C9" s="10">
        <v>1.4</v>
      </c>
      <c r="D9" s="1">
        <f>(B9-B3)*(C9-C3)</f>
        <v>3648908333333.343</v>
      </c>
      <c r="E9" s="1">
        <f>(B9-B3)^2</f>
        <v>2.8803746944444514E+26</v>
      </c>
      <c r="F9" s="1">
        <f>(C9-(C17+B17*B9))^2</f>
        <v>0.019617147781182672</v>
      </c>
      <c r="G9" s="1">
        <f t="shared" si="0"/>
        <v>2.231995536E+29</v>
      </c>
      <c r="H9" s="1">
        <f>C17+B17*B9</f>
        <v>1.5400612286865378</v>
      </c>
    </row>
    <row r="10" spans="1:8" ht="12.75">
      <c r="A10" s="12">
        <v>5</v>
      </c>
      <c r="B10" s="3">
        <v>454550000000000</v>
      </c>
      <c r="C10" s="10">
        <v>1.54</v>
      </c>
      <c r="D10" s="1">
        <f>(B10-B3)*(C10-C3)</f>
        <v>2614625000000.008</v>
      </c>
      <c r="E10" s="1">
        <f>(B10-B3)^2</f>
        <v>1.2153358027777792E+27</v>
      </c>
      <c r="F10" s="1">
        <f>(C10-(C17+B17*B10))^2</f>
        <v>0.00623033385220877</v>
      </c>
      <c r="G10" s="1">
        <f t="shared" si="0"/>
        <v>2.066157025E+29</v>
      </c>
      <c r="H10" s="1">
        <f>C17+B17*B10</f>
        <v>1.4610675361324077</v>
      </c>
    </row>
    <row r="11" spans="1:8" ht="12.75">
      <c r="A11" s="12">
        <v>6</v>
      </c>
      <c r="B11" s="3">
        <v>315790000000000</v>
      </c>
      <c r="C11" s="10">
        <v>0.93</v>
      </c>
      <c r="D11" s="1">
        <f>(B11-B3)*(C11-C3)</f>
        <v>118930841666666.7</v>
      </c>
      <c r="E11" s="1">
        <f>(B11-B3)^2</f>
        <v>3.014448313611112E+28</v>
      </c>
      <c r="F11" s="1">
        <f>(C11-(C17+B17*B11))^2</f>
        <v>0.006663510353405207</v>
      </c>
      <c r="G11" s="1">
        <f t="shared" si="0"/>
        <v>9.97233241E+28</v>
      </c>
      <c r="H11" s="1">
        <f>C17+B17*B11</f>
        <v>0.8483696725879089</v>
      </c>
    </row>
    <row r="12" spans="2:8" ht="12.75">
      <c r="B12"/>
      <c r="C12"/>
      <c r="D12"/>
      <c r="E12"/>
      <c r="F12"/>
      <c r="G12"/>
      <c r="H12"/>
    </row>
    <row r="15" ht="18">
      <c r="B15" s="13" t="s">
        <v>14</v>
      </c>
    </row>
    <row r="16" spans="2:5" ht="12.75">
      <c r="B16" s="4" t="s">
        <v>4</v>
      </c>
      <c r="C16" s="4" t="s">
        <v>6</v>
      </c>
      <c r="D16" s="4" t="s">
        <v>5</v>
      </c>
      <c r="E16" s="4" t="s">
        <v>7</v>
      </c>
    </row>
    <row r="17" spans="2:5" ht="12.75">
      <c r="B17" s="2">
        <f>(D3/E3)/A3</f>
        <v>4.415522222142541E-15</v>
      </c>
      <c r="C17" s="2">
        <f>C3-B17*B3</f>
        <v>-0.5460080899424842</v>
      </c>
      <c r="D17" s="2">
        <f>F3/SQRT(E3*A3)</f>
        <v>5.046679610016759E-16</v>
      </c>
      <c r="E17" s="2">
        <f>D17*SQRT(G3/A3)</f>
        <v>0.25197537461559255</v>
      </c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2007-01-11T03:52:41Z</dcterms:created>
  <cp:category/>
  <cp:version/>
  <cp:contentType/>
  <cp:contentStatus/>
</cp:coreProperties>
</file>