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20" yWindow="1080" windowWidth="20800" windowHeight="15680" tabRatio="5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<sst xmlns="http://schemas.openxmlformats.org/spreadsheetml/2006/main" count="31" uniqueCount="29">
  <si>
    <t>rho_oil</t>
  </si>
  <si>
    <t>rho_air</t>
  </si>
  <si>
    <t>eta</t>
  </si>
  <si>
    <t>kg/m3</t>
  </si>
  <si>
    <t xml:space="preserve">d </t>
  </si>
  <si>
    <t>s</t>
  </si>
  <si>
    <t>N-s/m2</t>
  </si>
  <si>
    <t>B</t>
  </si>
  <si>
    <t>g</t>
  </si>
  <si>
    <t>m</t>
  </si>
  <si>
    <t>m/s</t>
  </si>
  <si>
    <t>a(m)</t>
  </si>
  <si>
    <t>t0(s)</t>
  </si>
  <si>
    <t>t-(s)</t>
  </si>
  <si>
    <t>t+(s)</t>
  </si>
  <si>
    <t>b</t>
  </si>
  <si>
    <t>q</t>
  </si>
  <si>
    <t>V</t>
  </si>
  <si>
    <t>volts</t>
  </si>
  <si>
    <t>E</t>
  </si>
  <si>
    <t>V/m</t>
  </si>
  <si>
    <t>q0</t>
  </si>
  <si>
    <t>q/q0</t>
  </si>
  <si>
    <t>1/t-</t>
  </si>
  <si>
    <t>1/t+</t>
  </si>
  <si>
    <t>Constants</t>
  </si>
  <si>
    <t>MILLIKAN</t>
  </si>
  <si>
    <t>OIL DROP</t>
  </si>
  <si>
    <t xml:space="preserve">   EXPERIMENT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</si>
</sst>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1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11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1" fontId="0" fillId="3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1" fontId="0" fillId="4" borderId="1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Sheet1!$I$14:$I$25</c:f>
              <c:numCache/>
            </c:numRef>
          </c:xVal>
          <c:yVal>
            <c:numRef>
              <c:f>Sheet1!$J$14:$J$25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Sheet1!$I$14:$I$25</c:f>
              <c:numCache/>
            </c:numRef>
          </c:xVal>
          <c:yVal>
            <c:numRef>
              <c:f>Sheet1!$K$14:$K$25</c:f>
              <c:numCache/>
            </c:numRef>
          </c:yVal>
          <c:smooth val="0"/>
        </c:ser>
        <c:axId val="40550844"/>
        <c:axId val="29413277"/>
      </c:scatterChart>
      <c:valAx>
        <c:axId val="40550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13277"/>
        <c:crosses val="autoZero"/>
        <c:crossBetween val="midCat"/>
        <c:dispUnits/>
      </c:valAx>
      <c:valAx>
        <c:axId val="29413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50844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26</xdr:row>
      <xdr:rowOff>9525</xdr:rowOff>
    </xdr:from>
    <xdr:to>
      <xdr:col>8</xdr:col>
      <xdr:colOff>381000</xdr:colOff>
      <xdr:row>53</xdr:row>
      <xdr:rowOff>114300</xdr:rowOff>
    </xdr:to>
    <xdr:graphicFrame>
      <xdr:nvGraphicFramePr>
        <xdr:cNvPr id="1" name="Chart 3"/>
        <xdr:cNvGraphicFramePr/>
      </xdr:nvGraphicFramePr>
      <xdr:xfrm>
        <a:off x="1466850" y="4257675"/>
        <a:ext cx="546735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361950</xdr:colOff>
      <xdr:row>28</xdr:row>
      <xdr:rowOff>9525</xdr:rowOff>
    </xdr:from>
    <xdr:to>
      <xdr:col>7</xdr:col>
      <xdr:colOff>276225</xdr:colOff>
      <xdr:row>38</xdr:row>
      <xdr:rowOff>38100</xdr:rowOff>
    </xdr:to>
    <xdr:sp>
      <xdr:nvSpPr>
        <xdr:cNvPr id="2" name="Line 4"/>
        <xdr:cNvSpPr>
          <a:spLocks/>
        </xdr:cNvSpPr>
      </xdr:nvSpPr>
      <xdr:spPr>
        <a:xfrm flipV="1">
          <a:off x="2000250" y="4581525"/>
          <a:ext cx="4010025" cy="1647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314325</xdr:colOff>
      <xdr:row>38</xdr:row>
      <xdr:rowOff>47625</xdr:rowOff>
    </xdr:from>
    <xdr:to>
      <xdr:col>7</xdr:col>
      <xdr:colOff>142875</xdr:colOff>
      <xdr:row>48</xdr:row>
      <xdr:rowOff>66675</xdr:rowOff>
    </xdr:to>
    <xdr:sp>
      <xdr:nvSpPr>
        <xdr:cNvPr id="3" name="Line 5"/>
        <xdr:cNvSpPr>
          <a:spLocks/>
        </xdr:cNvSpPr>
      </xdr:nvSpPr>
      <xdr:spPr>
        <a:xfrm>
          <a:off x="1952625" y="6238875"/>
          <a:ext cx="3924300" cy="16383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DFMak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G5" sqref="G5"/>
    </sheetView>
  </sheetViews>
  <sheetFormatPr defaultColWidth="11.00390625" defaultRowHeight="12.75"/>
  <cols>
    <col min="1" max="8" width="10.75390625" style="1" customWidth="1"/>
  </cols>
  <sheetData>
    <row r="1" spans="1:4" ht="15.75">
      <c r="A1" s="11" t="s">
        <v>26</v>
      </c>
      <c r="B1" s="11" t="s">
        <v>27</v>
      </c>
      <c r="C1" s="11" t="s">
        <v>28</v>
      </c>
      <c r="D1" s="12"/>
    </row>
    <row r="3" spans="1:3" ht="12.75">
      <c r="A3" s="14" t="s">
        <v>25</v>
      </c>
      <c r="B3" s="15"/>
      <c r="C3" s="15"/>
    </row>
    <row r="4" spans="1:3" ht="12.75">
      <c r="A4" s="14" t="s">
        <v>0</v>
      </c>
      <c r="B4" s="15">
        <f>0.883*0.001*1000000</f>
        <v>883</v>
      </c>
      <c r="C4" s="15" t="s">
        <v>3</v>
      </c>
    </row>
    <row r="5" spans="1:8" ht="12.75">
      <c r="A5" s="14" t="s">
        <v>1</v>
      </c>
      <c r="B5" s="15">
        <v>1</v>
      </c>
      <c r="C5" s="15" t="s">
        <v>3</v>
      </c>
      <c r="H5" s="13"/>
    </row>
    <row r="6" spans="1:3" ht="12.75">
      <c r="A6" s="14" t="s">
        <v>2</v>
      </c>
      <c r="B6" s="16">
        <v>1.86E-05</v>
      </c>
      <c r="C6" s="15" t="s">
        <v>6</v>
      </c>
    </row>
    <row r="7" spans="1:3" ht="12.75">
      <c r="A7" s="14" t="s">
        <v>4</v>
      </c>
      <c r="B7" s="16">
        <v>0.000763</v>
      </c>
      <c r="C7" s="15" t="s">
        <v>9</v>
      </c>
    </row>
    <row r="8" spans="1:3" ht="12.75">
      <c r="A8" s="14" t="s">
        <v>5</v>
      </c>
      <c r="B8" s="16">
        <v>0.00471</v>
      </c>
      <c r="C8" s="15" t="s">
        <v>9</v>
      </c>
    </row>
    <row r="9" spans="1:3" ht="12.75">
      <c r="A9" s="14" t="s">
        <v>8</v>
      </c>
      <c r="B9" s="15">
        <v>9.8</v>
      </c>
      <c r="C9" s="15" t="s">
        <v>10</v>
      </c>
    </row>
    <row r="10" spans="1:3" ht="12.75">
      <c r="A10" s="14" t="s">
        <v>17</v>
      </c>
      <c r="B10" s="15">
        <v>500</v>
      </c>
      <c r="C10" s="15" t="s">
        <v>18</v>
      </c>
    </row>
    <row r="11" spans="1:3" ht="12.75">
      <c r="A11" s="14" t="s">
        <v>19</v>
      </c>
      <c r="B11" s="16">
        <f>B$10/B$8</f>
        <v>106157.11252653928</v>
      </c>
      <c r="C11" s="15" t="s">
        <v>20</v>
      </c>
    </row>
    <row r="13" spans="1:11" ht="12.75">
      <c r="A13" s="3" t="s">
        <v>12</v>
      </c>
      <c r="B13" s="3" t="s">
        <v>7</v>
      </c>
      <c r="C13" s="3" t="s">
        <v>11</v>
      </c>
      <c r="D13" s="3" t="s">
        <v>15</v>
      </c>
      <c r="E13" s="3" t="s">
        <v>13</v>
      </c>
      <c r="F13" s="3" t="s">
        <v>14</v>
      </c>
      <c r="G13" s="3" t="s">
        <v>16</v>
      </c>
      <c r="H13" s="3" t="s">
        <v>21</v>
      </c>
      <c r="I13" s="3" t="s">
        <v>22</v>
      </c>
      <c r="J13" s="10" t="s">
        <v>23</v>
      </c>
      <c r="K13" s="10" t="s">
        <v>24</v>
      </c>
    </row>
    <row r="14" spans="1:11" ht="12.75">
      <c r="A14" s="5">
        <v>27.9</v>
      </c>
      <c r="B14" s="5">
        <f>1/A14</f>
        <v>0.03584229390681004</v>
      </c>
      <c r="C14" s="6">
        <f>SQRT((9*B$6*B$7*B14)/(2*(B$4-B$5)*B$9))</f>
        <v>5.146068536269272E-07</v>
      </c>
      <c r="D14" s="6">
        <f>6*3.14159*C14*B$6</f>
        <v>1.804219059738973E-10</v>
      </c>
      <c r="E14" s="5">
        <v>8.69</v>
      </c>
      <c r="F14" s="5">
        <v>-5.65</v>
      </c>
      <c r="G14" s="6">
        <f>0.5*((1/F14)-(1/E14))*((D14*B$7)/(B$11))</f>
        <v>-1.8937194447225335E-19</v>
      </c>
      <c r="H14" s="6">
        <v>-1.86E-19</v>
      </c>
      <c r="I14" s="9">
        <f>G14/H14</f>
        <v>1.0181287337217921</v>
      </c>
      <c r="J14" s="4">
        <f>1/E14</f>
        <v>0.11507479861910243</v>
      </c>
      <c r="K14" s="4">
        <f>1/F14</f>
        <v>-0.17699115044247787</v>
      </c>
    </row>
    <row r="15" spans="1:11" ht="12.75">
      <c r="A15" s="5">
        <v>29.6</v>
      </c>
      <c r="B15" s="5">
        <f>1/A15</f>
        <v>0.03378378378378378</v>
      </c>
      <c r="C15" s="6">
        <f>SQRT((9*B$6*B$7*B15)/(2*(B$4-B$5)*B$9))</f>
        <v>4.996107932821366E-07</v>
      </c>
      <c r="D15" s="6">
        <f>6*3.14159*C15*B$6</f>
        <v>1.751642655627026E-10</v>
      </c>
      <c r="E15" s="5">
        <v>1.36</v>
      </c>
      <c r="F15" s="5">
        <v>-1.18</v>
      </c>
      <c r="G15" s="6">
        <f>0.5*((1/F15)-(1/E15))*((D15*B$7)/(B$11))</f>
        <v>-9.963312644845802E-19</v>
      </c>
      <c r="H15" s="6">
        <v>-1.86E-19</v>
      </c>
      <c r="I15" s="9">
        <f>G15/H15</f>
        <v>5.3566197015300006</v>
      </c>
      <c r="J15" s="4">
        <f>1/E15</f>
        <v>0.7352941176470588</v>
      </c>
      <c r="K15" s="4">
        <f>1/F15</f>
        <v>-0.8474576271186441</v>
      </c>
    </row>
    <row r="16" spans="1:11" ht="12.75">
      <c r="A16" s="5">
        <v>28.2</v>
      </c>
      <c r="B16" s="5">
        <f>1/A16</f>
        <v>0.03546099290780142</v>
      </c>
      <c r="C16" s="6">
        <f>SQRT((9*B$6*B$7*B16)/(2*(B$4-B$5)*B$9))</f>
        <v>5.118622641715117E-07</v>
      </c>
      <c r="D16" s="6">
        <f>6*3.14159*C16*B$6</f>
        <v>1.7945964894764147E-10</v>
      </c>
      <c r="E16" s="5">
        <v>3.66</v>
      </c>
      <c r="F16" s="5">
        <v>-3</v>
      </c>
      <c r="G16" s="6">
        <f>0.5*((1/F16)-(1/E16))*((D16*B$7)/(B$11))</f>
        <v>-3.911867605879751E-19</v>
      </c>
      <c r="H16" s="6">
        <v>-1.86E-19</v>
      </c>
      <c r="I16" s="9">
        <f>G16/H16</f>
        <v>2.10315462681707</v>
      </c>
      <c r="J16" s="4">
        <f>1/E16</f>
        <v>0.27322404371584696</v>
      </c>
      <c r="K16" s="4">
        <f>1/F16</f>
        <v>-0.3333333333333333</v>
      </c>
    </row>
    <row r="17" spans="1:11" ht="12.75">
      <c r="A17" s="5">
        <v>29.3</v>
      </c>
      <c r="B17" s="5">
        <f>1/A17</f>
        <v>0.034129692832764506</v>
      </c>
      <c r="C17" s="6">
        <f>SQRT((9*B$6*B$7*B17)/(2*(B$4-B$5)*B$9))</f>
        <v>5.021620139215565E-07</v>
      </c>
      <c r="D17" s="6">
        <f>6*3.14159*C17*B$6</f>
        <v>1.7605872720284579E-10</v>
      </c>
      <c r="E17" s="5">
        <v>0.75</v>
      </c>
      <c r="F17" s="5">
        <v>-0.716</v>
      </c>
      <c r="G17" s="6">
        <f>0.5*((1/F17)-(1/E17))*((D17*B$7)/(B$11))</f>
        <v>-1.727279773847041E-18</v>
      </c>
      <c r="H17" s="6">
        <v>-1.86E-19</v>
      </c>
      <c r="I17" s="9">
        <f>G17/H17</f>
        <v>9.286450397027101</v>
      </c>
      <c r="J17" s="4">
        <f>1/E17</f>
        <v>1.3333333333333333</v>
      </c>
      <c r="K17" s="4">
        <f>1/F17</f>
        <v>-1.3966480446927374</v>
      </c>
    </row>
    <row r="18" spans="1:11" ht="12.75">
      <c r="A18" s="6">
        <v>29.4</v>
      </c>
      <c r="B18" s="5">
        <f>1/A18</f>
        <v>0.034013605442176874</v>
      </c>
      <c r="C18" s="6">
        <f>SQRT((9*B$6*B$7*B18)/(2*(B$4-B$5)*B$9))</f>
        <v>5.013072694484456E-07</v>
      </c>
      <c r="D18" s="6">
        <f>6*3.14159*C18*B$6</f>
        <v>1.757590525563221E-10</v>
      </c>
      <c r="E18" s="5">
        <v>2.35</v>
      </c>
      <c r="F18" s="5">
        <v>-1.97</v>
      </c>
      <c r="G18" s="6">
        <f>0.5*((1/F18)-(1/E18))*((D18*B$7)/(B$11))</f>
        <v>-5.894036300582696E-19</v>
      </c>
      <c r="H18" s="6">
        <v>-1.86E-19</v>
      </c>
      <c r="I18" s="9">
        <f>G18/H18</f>
        <v>3.1688367207433847</v>
      </c>
      <c r="J18" s="4">
        <f>1/E18</f>
        <v>0.425531914893617</v>
      </c>
      <c r="K18" s="4">
        <f>1/F18</f>
        <v>-0.5076142131979695</v>
      </c>
    </row>
    <row r="19" spans="1:11" ht="12.75">
      <c r="A19" s="7">
        <v>24.22</v>
      </c>
      <c r="B19" s="7">
        <f>1/A19</f>
        <v>0.04128819157720892</v>
      </c>
      <c r="C19" s="8">
        <f>SQRT((9*B$6*B$7*B19)/(2*(B$4-B$5)*B$9))</f>
        <v>5.523197818407902E-07</v>
      </c>
      <c r="D19" s="8">
        <f>6*3.14159*C19*B$6</f>
        <v>1.93644113063146E-10</v>
      </c>
      <c r="E19" s="7">
        <v>3.98</v>
      </c>
      <c r="F19" s="7">
        <v>-3.071</v>
      </c>
      <c r="G19" s="8">
        <f>0.5*((1/F19)-(1/E19))*((D19*B$7)/(B$11))</f>
        <v>-4.014556457514941E-19</v>
      </c>
      <c r="H19" s="8">
        <v>-1.86E-19</v>
      </c>
      <c r="I19" s="9">
        <f>G19/H19</f>
        <v>2.15836368683599</v>
      </c>
      <c r="J19" s="4">
        <f>1/E19</f>
        <v>0.25125628140703515</v>
      </c>
      <c r="K19" s="4">
        <f>1/F19</f>
        <v>-0.32562683165092804</v>
      </c>
    </row>
    <row r="20" spans="1:11" ht="12.75">
      <c r="A20" s="7">
        <v>25.75</v>
      </c>
      <c r="B20" s="7">
        <f>1/A20</f>
        <v>0.038834951456310676</v>
      </c>
      <c r="C20" s="8">
        <f>SQRT((9*B$6*B$7*B20)/(2*(B$4-B$5)*B$9))</f>
        <v>5.356597951284667E-07</v>
      </c>
      <c r="D20" s="8">
        <f>6*3.14159*C20*B$6</f>
        <v>1.8780309766478457E-10</v>
      </c>
      <c r="E20" s="7">
        <v>9.73</v>
      </c>
      <c r="F20" s="7">
        <v>-5.65</v>
      </c>
      <c r="G20" s="8">
        <f>0.5*((1/F20)-(1/E20))*((D20*B$7)/(B$11))</f>
        <v>-1.888179350518499E-19</v>
      </c>
      <c r="H20" s="8">
        <v>-1.86E-19</v>
      </c>
      <c r="I20" s="9">
        <f>G20/H20</f>
        <v>1.0151501884508058</v>
      </c>
      <c r="J20" s="4">
        <f>1/E20</f>
        <v>0.10277492291880781</v>
      </c>
      <c r="K20" s="4">
        <f>1/F20</f>
        <v>-0.17699115044247787</v>
      </c>
    </row>
    <row r="21" spans="1:11" ht="12.75">
      <c r="A21" s="7">
        <v>25.4</v>
      </c>
      <c r="B21" s="7">
        <f>1/A21</f>
        <v>0.03937007874015748</v>
      </c>
      <c r="C21" s="8">
        <f>SQRT((9*B$6*B$7*B21)/(2*(B$4-B$5)*B$9))</f>
        <v>5.39337737853578E-07</v>
      </c>
      <c r="D21" s="8">
        <f>6*3.14159*C21*B$6</f>
        <v>1.890925896951579E-10</v>
      </c>
      <c r="E21" s="7">
        <v>2.5</v>
      </c>
      <c r="F21" s="7">
        <v>-2.12</v>
      </c>
      <c r="G21" s="8">
        <f>0.5*((1/F21)-(1/E21))*((D21*B$7)/(B$11))</f>
        <v>-5.923604587032323E-19</v>
      </c>
      <c r="H21" s="8">
        <v>-1.86E-19</v>
      </c>
      <c r="I21" s="9">
        <f>G21/H21</f>
        <v>3.184733648942109</v>
      </c>
      <c r="J21" s="4">
        <f>1/E21</f>
        <v>0.4</v>
      </c>
      <c r="K21" s="4">
        <f>1/F21</f>
        <v>-0.4716981132075471</v>
      </c>
    </row>
    <row r="22" spans="1:11" ht="12.75">
      <c r="A22" s="7">
        <v>25.22</v>
      </c>
      <c r="B22" s="7">
        <f>1/A22</f>
        <v>0.039651070578905635</v>
      </c>
      <c r="C22" s="8">
        <f>SQRT((9*B$6*B$7*B22)/(2*(B$4-B$5)*B$9))</f>
        <v>5.412589945376478E-07</v>
      </c>
      <c r="D22" s="8">
        <f>6*3.14159*C22*B$6</f>
        <v>1.8976618506288744E-10</v>
      </c>
      <c r="E22" s="7">
        <v>9.67</v>
      </c>
      <c r="F22" s="7">
        <v>-5.42</v>
      </c>
      <c r="G22" s="8">
        <f>0.5*((1/F22)-(1/E22))*((D22*B$7)/(B$11))</f>
        <v>-1.9634857383303822E-19</v>
      </c>
      <c r="H22" s="8">
        <v>-1.86E-19</v>
      </c>
      <c r="I22" s="9">
        <f>G22/H22</f>
        <v>1.0556374937260118</v>
      </c>
      <c r="J22" s="4">
        <f>1/E22</f>
        <v>0.10341261633919338</v>
      </c>
      <c r="K22" s="4">
        <f>1/F22</f>
        <v>-0.18450184501845018</v>
      </c>
    </row>
    <row r="23" spans="1:11" ht="12.75">
      <c r="A23" s="8">
        <v>25.22</v>
      </c>
      <c r="B23" s="7">
        <f>1/A23</f>
        <v>0.039651070578905635</v>
      </c>
      <c r="C23" s="8">
        <f>SQRT((9*B$6*B$7*B23)/(2*(B$4-B$5)*B$9))</f>
        <v>5.412589945376478E-07</v>
      </c>
      <c r="D23" s="8">
        <f>6*3.14159*C23*B$6</f>
        <v>1.8976618506288744E-10</v>
      </c>
      <c r="E23" s="7">
        <v>4.1</v>
      </c>
      <c r="F23" s="7">
        <v>-3.07</v>
      </c>
      <c r="G23" s="8">
        <f>0.5*((1/F23)-(1/E23))*((D23*B$7)/(B$11))</f>
        <v>-3.884733184399922E-19</v>
      </c>
      <c r="H23" s="8">
        <v>-1.86E-19</v>
      </c>
      <c r="I23" s="9">
        <f>G23/H23</f>
        <v>2.088566228172001</v>
      </c>
      <c r="J23" s="4">
        <f>1/E23</f>
        <v>0.24390243902439027</v>
      </c>
      <c r="K23" s="4">
        <f>1/F23</f>
        <v>-0.32573289902280134</v>
      </c>
    </row>
    <row r="24" spans="1:11" ht="12.75">
      <c r="A24" s="7">
        <v>24.2</v>
      </c>
      <c r="B24" s="7">
        <f>1/A24</f>
        <v>0.04132231404958678</v>
      </c>
      <c r="C24" s="8">
        <f>SQRT((9*B$6*B$7*B24)/(2*(B$4-B$5)*B$9))</f>
        <v>5.525479660198457E-07</v>
      </c>
      <c r="D24" s="8">
        <f>6*3.14159*C24*B$6</f>
        <v>1.9372411476582083E-10</v>
      </c>
      <c r="E24" s="7">
        <v>1.73</v>
      </c>
      <c r="F24" s="7">
        <v>-1.73</v>
      </c>
      <c r="G24" s="8">
        <f>0.5*((1/F24)-(1/E24))*((D24*B$7)/(B$11))</f>
        <v>-8.048464311645935E-19</v>
      </c>
      <c r="H24" s="8">
        <v>-1.86E-19</v>
      </c>
      <c r="I24" s="9">
        <f>G24/H24</f>
        <v>4.327131350347276</v>
      </c>
      <c r="J24" s="4">
        <f>1/E24</f>
        <v>0.5780346820809249</v>
      </c>
      <c r="K24" s="4">
        <f>1/F24</f>
        <v>-0.5780346820809249</v>
      </c>
    </row>
    <row r="25" spans="1:11" ht="12.75">
      <c r="A25" s="7">
        <v>24.2</v>
      </c>
      <c r="B25" s="7">
        <f>1/A25</f>
        <v>0.04132231404958678</v>
      </c>
      <c r="C25" s="8">
        <f>SQRT((9*B$6*B$7*B25)/(2*(B$4-B$5)*B$9))</f>
        <v>5.525479660198457E-07</v>
      </c>
      <c r="D25" s="8">
        <f>6*3.14159*C25*B$6</f>
        <v>1.9372411476582083E-10</v>
      </c>
      <c r="E25" s="7">
        <v>9.95</v>
      </c>
      <c r="F25" s="7">
        <v>-6.02</v>
      </c>
      <c r="G25" s="8">
        <f>0.5*((1/F25)-(1/E25))*((D25*B$7)/(B$11))</f>
        <v>-1.856156003009942E-19</v>
      </c>
      <c r="H25" s="8">
        <v>-1.86E-19</v>
      </c>
      <c r="I25" s="9">
        <f>G25/H25</f>
        <v>0.9979333349515817</v>
      </c>
      <c r="J25" s="4">
        <f>1/E25</f>
        <v>0.10050251256281408</v>
      </c>
      <c r="K25" s="4">
        <f>1/F25</f>
        <v>-0.16611295681063123</v>
      </c>
    </row>
    <row r="26" ht="12.75">
      <c r="H26"/>
    </row>
    <row r="27" ht="12.75">
      <c r="H27"/>
    </row>
    <row r="28" spans="2:8" ht="12.75">
      <c r="B28" s="2"/>
      <c r="C28" s="2"/>
      <c r="H28"/>
    </row>
    <row r="30" spans="3:4" ht="12.75">
      <c r="C30" s="2"/>
      <c r="D30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Lucien Cremaldi</dc:creator>
  <cp:keywords/>
  <dc:description/>
  <cp:lastModifiedBy>Lucien Cremaldi</cp:lastModifiedBy>
  <dcterms:created xsi:type="dcterms:W3CDTF">2011-01-30T20:51:56Z</dcterms:created>
  <cp:category/>
  <cp:version/>
  <cp:contentType/>
  <cp:contentStatus/>
</cp:coreProperties>
</file>